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ad\Dropbox\Signal-HHI\"/>
    </mc:Choice>
  </mc:AlternateContent>
  <bookViews>
    <workbookView xWindow="0" yWindow="0" windowWidth="15360" windowHeight="7755"/>
  </bookViews>
  <sheets>
    <sheet name="AOI Data" sheetId="2" r:id="rId1"/>
    <sheet name="Empty Data Sheet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3" l="1"/>
  <c r="C42" i="3"/>
  <c r="D42" i="3"/>
  <c r="E42" i="3"/>
  <c r="B43" i="3"/>
  <c r="C43" i="3"/>
  <c r="D43" i="3"/>
  <c r="E43" i="3"/>
  <c r="B44" i="3"/>
  <c r="C44" i="3"/>
  <c r="D44" i="3"/>
  <c r="E44" i="3"/>
  <c r="E54" i="3"/>
  <c r="D54" i="3"/>
  <c r="C54" i="3"/>
  <c r="B54" i="3"/>
  <c r="E53" i="3"/>
  <c r="D53" i="3"/>
  <c r="C53" i="3"/>
  <c r="B53" i="3"/>
  <c r="E52" i="3"/>
  <c r="D52" i="3"/>
  <c r="C52" i="3"/>
  <c r="B52" i="3"/>
  <c r="B33" i="3"/>
  <c r="C20" i="3"/>
  <c r="D20" i="3" s="1"/>
  <c r="C19" i="3"/>
  <c r="D19" i="3" s="1"/>
  <c r="C18" i="3"/>
  <c r="B18" i="3"/>
  <c r="B36" i="3"/>
  <c r="B35" i="3"/>
  <c r="B34" i="3"/>
  <c r="E54" i="2"/>
  <c r="D54" i="2"/>
  <c r="C54" i="2"/>
  <c r="B54" i="2"/>
  <c r="B53" i="2"/>
  <c r="E53" i="2"/>
  <c r="E52" i="2"/>
  <c r="D53" i="2"/>
  <c r="D52" i="2"/>
  <c r="C52" i="2"/>
  <c r="C53" i="2"/>
  <c r="B52" i="2"/>
  <c r="B25" i="3" l="1"/>
  <c r="C34" i="3" s="1"/>
  <c r="C36" i="3"/>
  <c r="B19" i="3"/>
  <c r="D18" i="3"/>
  <c r="B20" i="3"/>
  <c r="B7" i="2"/>
  <c r="B18" i="2" s="1"/>
  <c r="B8" i="2"/>
  <c r="B43" i="2" s="1"/>
  <c r="B9" i="2"/>
  <c r="B44" i="2" s="1"/>
  <c r="C20" i="2"/>
  <c r="C19" i="2"/>
  <c r="C18" i="2"/>
  <c r="B12" i="2"/>
  <c r="F11" i="2"/>
  <c r="B36" i="2" s="1"/>
  <c r="E11" i="2"/>
  <c r="B35" i="2" s="1"/>
  <c r="D11" i="2"/>
  <c r="B34" i="2" s="1"/>
  <c r="C11" i="2"/>
  <c r="B33" i="2" s="1"/>
  <c r="C35" i="3" l="1"/>
  <c r="C33" i="3"/>
  <c r="B24" i="3"/>
  <c r="B27" i="3" s="1"/>
  <c r="B20" i="2"/>
  <c r="C43" i="2"/>
  <c r="B42" i="2"/>
  <c r="E42" i="2"/>
  <c r="D20" i="2"/>
  <c r="D44" i="2"/>
  <c r="B19" i="2"/>
  <c r="E43" i="2"/>
  <c r="E44" i="2"/>
  <c r="C44" i="2"/>
  <c r="D43" i="2"/>
  <c r="B11" i="2"/>
  <c r="B24" i="2" s="1"/>
  <c r="D19" i="2"/>
  <c r="C42" i="2"/>
  <c r="D42" i="2"/>
  <c r="D18" i="2"/>
  <c r="B25" i="2"/>
  <c r="B13" i="2" l="1"/>
  <c r="B27" i="2"/>
  <c r="C35" i="2"/>
  <c r="C34" i="2"/>
  <c r="C36" i="2"/>
  <c r="C33" i="2"/>
</calcChain>
</file>

<file path=xl/sharedStrings.xml><?xml version="1.0" encoding="utf-8"?>
<sst xmlns="http://schemas.openxmlformats.org/spreadsheetml/2006/main" count="96" uniqueCount="34">
  <si>
    <t>Types of Structures</t>
  </si>
  <si>
    <t>Light</t>
  </si>
  <si>
    <t>Heavy</t>
  </si>
  <si>
    <t>Number of observed structures</t>
  </si>
  <si>
    <t>Total amount of structures</t>
  </si>
  <si>
    <t>Damage Scale</t>
  </si>
  <si>
    <t>Total Number of Structures Damaged</t>
  </si>
  <si>
    <t>Potential of Total Accumulated Damage Points</t>
  </si>
  <si>
    <t>Total Damage Points Accumulated</t>
  </si>
  <si>
    <t>Percentage of Total Potential Damage Having Occurred</t>
  </si>
  <si>
    <t>Percentage of Total Damage Points</t>
  </si>
  <si>
    <t>Damage Breakdown by Type</t>
  </si>
  <si>
    <t>Total Damage Points accumulated by Damage Level</t>
  </si>
  <si>
    <t>Damage Points</t>
  </si>
  <si>
    <t>Light Structures</t>
  </si>
  <si>
    <t>Heavy Structures</t>
  </si>
  <si>
    <t>Percentage of Structures Damaged</t>
  </si>
  <si>
    <t>Damage Points Accumulated Per Structures</t>
  </si>
  <si>
    <t>Percentage of Total Potential Points</t>
  </si>
  <si>
    <t>Damage Impact</t>
  </si>
  <si>
    <t>Damage By Structure Type</t>
  </si>
  <si>
    <t>Impact Report Card</t>
  </si>
  <si>
    <t>Medium</t>
  </si>
  <si>
    <t>Type of Structure</t>
  </si>
  <si>
    <t>No Visible  Damage</t>
  </si>
  <si>
    <t>No Visible Damage</t>
  </si>
  <si>
    <t xml:space="preserve"> Significant  Damage</t>
  </si>
  <si>
    <t>Critical  Damage</t>
  </si>
  <si>
    <t xml:space="preserve">Minimal  Damage </t>
  </si>
  <si>
    <t>Minimal Damage</t>
  </si>
  <si>
    <t>Significant Damage</t>
  </si>
  <si>
    <t>Critical Damage</t>
  </si>
  <si>
    <t>Medium Structures</t>
  </si>
  <si>
    <t>Percentage of Total Damaged Structures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</si>
</sst>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0" fillId="0" borderId="0" xfId="0" applyBorder="1"/>
    <xf numFmtId="10" fontId="0" fillId="0" borderId="0" xfId="0" applyNumberFormat="1" applyBorder="1"/>
    <xf numFmtId="0" fontId="0" fillId="0" borderId="0" xfId="0" applyBorder="1" applyAlignment="1">
      <alignment wrapText="1"/>
    </xf>
    <xf numFmtId="10" fontId="0" fillId="0" borderId="0" xfId="0" applyNumberForma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0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0" fontId="2" fillId="5" borderId="1" xfId="0" applyFont="1" applyFill="1" applyBorder="1"/>
    <xf numFmtId="0" fontId="0" fillId="0" borderId="1" xfId="0" applyBorder="1" applyAlignment="1" applyProtection="1">
      <alignment wrapText="1"/>
    </xf>
    <xf numFmtId="0" fontId="0" fillId="0" borderId="1" xfId="0" applyBorder="1" applyProtection="1"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442233</xdr:colOff>
      <xdr:row>51</xdr:row>
      <xdr:rowOff>152400</xdr:rowOff>
    </xdr:from>
    <xdr:to>
      <xdr:col>1</xdr:col>
      <xdr:colOff>1129395</xdr:colOff>
      <xdr:row>51</xdr:row>
      <xdr:rowOff>640557</xdr:rowOff>
    </xdr:to>
    <xdr:sp macro="" textlink="">
      <xdr:nvSpPr>
        <xdr:cNvPr id="5" name="Isosceles Triangle 4"/>
        <xdr:cNvSpPr/>
      </xdr:nvSpPr>
      <xdr:spPr>
        <a:xfrm>
          <a:off x="3280683" y="11944350"/>
          <a:ext cx="687162" cy="488157"/>
        </a:xfrm>
        <a:prstGeom prst="triangle">
          <a:avLst/>
        </a:prstGeom>
        <a:solidFill>
          <a:schemeClr val="accent6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360471</xdr:colOff>
      <xdr:row>51</xdr:row>
      <xdr:rowOff>152965</xdr:rowOff>
    </xdr:from>
    <xdr:to>
      <xdr:col>3</xdr:col>
      <xdr:colOff>1051034</xdr:colOff>
      <xdr:row>51</xdr:row>
      <xdr:rowOff>642824</xdr:rowOff>
    </xdr:to>
    <xdr:sp macro="" textlink="">
      <xdr:nvSpPr>
        <xdr:cNvPr id="3" name="Isosceles Triangle 2"/>
        <xdr:cNvSpPr/>
      </xdr:nvSpPr>
      <xdr:spPr>
        <a:xfrm>
          <a:off x="6154846" y="11948090"/>
          <a:ext cx="690563" cy="489859"/>
        </a:xfrm>
        <a:prstGeom prst="triangle">
          <a:avLst/>
        </a:prstGeom>
        <a:solidFill>
          <a:schemeClr val="accent2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346643</xdr:colOff>
      <xdr:row>51</xdr:row>
      <xdr:rowOff>145483</xdr:rowOff>
    </xdr:from>
    <xdr:to>
      <xdr:col>2</xdr:col>
      <xdr:colOff>1037206</xdr:colOff>
      <xdr:row>51</xdr:row>
      <xdr:rowOff>635342</xdr:rowOff>
    </xdr:to>
    <xdr:sp macro="" textlink="">
      <xdr:nvSpPr>
        <xdr:cNvPr id="4" name="Isosceles Triangle 3"/>
        <xdr:cNvSpPr/>
      </xdr:nvSpPr>
      <xdr:spPr>
        <a:xfrm>
          <a:off x="4759893" y="11940608"/>
          <a:ext cx="690563" cy="489859"/>
        </a:xfrm>
        <a:prstGeom prst="triangle">
          <a:avLst/>
        </a:prstGeom>
        <a:solidFill>
          <a:srgbClr val="FFFF00">
            <a:alpha val="7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351065</xdr:colOff>
      <xdr:row>52</xdr:row>
      <xdr:rowOff>123826</xdr:rowOff>
    </xdr:from>
    <xdr:to>
      <xdr:col>2</xdr:col>
      <xdr:colOff>1017815</xdr:colOff>
      <xdr:row>52</xdr:row>
      <xdr:rowOff>790576</xdr:rowOff>
    </xdr:to>
    <xdr:sp macro="" textlink="">
      <xdr:nvSpPr>
        <xdr:cNvPr id="7" name="Oval 6"/>
        <xdr:cNvSpPr/>
      </xdr:nvSpPr>
      <xdr:spPr>
        <a:xfrm>
          <a:off x="6285140" y="13096876"/>
          <a:ext cx="666750" cy="666750"/>
        </a:xfrm>
        <a:prstGeom prst="ellipse">
          <a:avLst/>
        </a:prstGeom>
        <a:solidFill>
          <a:srgbClr val="FFFF00">
            <a:alpha val="7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378505</xdr:colOff>
      <xdr:row>52</xdr:row>
      <xdr:rowOff>131309</xdr:rowOff>
    </xdr:from>
    <xdr:to>
      <xdr:col>3</xdr:col>
      <xdr:colOff>1045255</xdr:colOff>
      <xdr:row>52</xdr:row>
      <xdr:rowOff>798059</xdr:rowOff>
    </xdr:to>
    <xdr:sp macro="" textlink="">
      <xdr:nvSpPr>
        <xdr:cNvPr id="8" name="Oval 7"/>
        <xdr:cNvSpPr/>
      </xdr:nvSpPr>
      <xdr:spPr>
        <a:xfrm>
          <a:off x="6172880" y="12815434"/>
          <a:ext cx="666750" cy="666750"/>
        </a:xfrm>
        <a:prstGeom prst="ellipse">
          <a:avLst/>
        </a:prstGeom>
        <a:solidFill>
          <a:schemeClr val="accent2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400051</xdr:colOff>
      <xdr:row>53</xdr:row>
      <xdr:rowOff>173718</xdr:rowOff>
    </xdr:from>
    <xdr:to>
      <xdr:col>1</xdr:col>
      <xdr:colOff>1134836</xdr:colOff>
      <xdr:row>53</xdr:row>
      <xdr:rowOff>799646</xdr:rowOff>
    </xdr:to>
    <xdr:sp macro="" textlink="">
      <xdr:nvSpPr>
        <xdr:cNvPr id="10" name="Rectangle 9"/>
        <xdr:cNvSpPr/>
      </xdr:nvSpPr>
      <xdr:spPr>
        <a:xfrm>
          <a:off x="3241676" y="13746843"/>
          <a:ext cx="734785" cy="625928"/>
        </a:xfrm>
        <a:prstGeom prst="rect">
          <a:avLst/>
        </a:prstGeom>
        <a:solidFill>
          <a:schemeClr val="accent6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341538</xdr:colOff>
      <xdr:row>53</xdr:row>
      <xdr:rowOff>151039</xdr:rowOff>
    </xdr:from>
    <xdr:to>
      <xdr:col>2</xdr:col>
      <xdr:colOff>1076323</xdr:colOff>
      <xdr:row>53</xdr:row>
      <xdr:rowOff>776967</xdr:rowOff>
    </xdr:to>
    <xdr:sp macro="" textlink="">
      <xdr:nvSpPr>
        <xdr:cNvPr id="11" name="Rectangle 10"/>
        <xdr:cNvSpPr/>
      </xdr:nvSpPr>
      <xdr:spPr>
        <a:xfrm>
          <a:off x="6275613" y="14009914"/>
          <a:ext cx="734785" cy="625928"/>
        </a:xfrm>
        <a:prstGeom prst="rect">
          <a:avLst/>
        </a:prstGeom>
        <a:solidFill>
          <a:srgbClr val="FFFF00">
            <a:alpha val="7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1038227</xdr:colOff>
      <xdr:row>6</xdr:row>
      <xdr:rowOff>25400</xdr:rowOff>
    </xdr:from>
    <xdr:to>
      <xdr:col>0</xdr:col>
      <xdr:colOff>1381808</xdr:colOff>
      <xdr:row>6</xdr:row>
      <xdr:rowOff>299720</xdr:rowOff>
    </xdr:to>
    <xdr:sp macro="" textlink="">
      <xdr:nvSpPr>
        <xdr:cNvPr id="14" name="Isosceles Triangle 13"/>
        <xdr:cNvSpPr>
          <a:spLocks noChangeAspect="1"/>
        </xdr:cNvSpPr>
      </xdr:nvSpPr>
      <xdr:spPr>
        <a:xfrm>
          <a:off x="2562227" y="1568450"/>
          <a:ext cx="343581" cy="274320"/>
        </a:xfrm>
        <a:prstGeom prst="triangl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1044574</xdr:colOff>
      <xdr:row>7</xdr:row>
      <xdr:rowOff>22226</xdr:rowOff>
    </xdr:from>
    <xdr:to>
      <xdr:col>0</xdr:col>
      <xdr:colOff>1352550</xdr:colOff>
      <xdr:row>7</xdr:row>
      <xdr:rowOff>349250</xdr:rowOff>
    </xdr:to>
    <xdr:sp macro="" textlink="">
      <xdr:nvSpPr>
        <xdr:cNvPr id="15" name="Oval 14"/>
        <xdr:cNvSpPr>
          <a:spLocks/>
        </xdr:cNvSpPr>
      </xdr:nvSpPr>
      <xdr:spPr>
        <a:xfrm>
          <a:off x="2568574" y="1889126"/>
          <a:ext cx="307976" cy="32702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-</a:t>
          </a:r>
        </a:p>
      </xdr:txBody>
    </xdr:sp>
    <xdr:clientData/>
  </xdr:twoCellAnchor>
  <xdr:twoCellAnchor>
    <xdr:from>
      <xdr:col>0</xdr:col>
      <xdr:colOff>1057274</xdr:colOff>
      <xdr:row>8</xdr:row>
      <xdr:rowOff>15080</xdr:rowOff>
    </xdr:from>
    <xdr:to>
      <xdr:col>0</xdr:col>
      <xdr:colOff>1339182</xdr:colOff>
      <xdr:row>8</xdr:row>
      <xdr:rowOff>289400</xdr:rowOff>
    </xdr:to>
    <xdr:sp macro="" textlink="">
      <xdr:nvSpPr>
        <xdr:cNvPr id="16" name="Rectangle 15"/>
        <xdr:cNvSpPr>
          <a:spLocks noChangeAspect="1"/>
        </xdr:cNvSpPr>
      </xdr:nvSpPr>
      <xdr:spPr>
        <a:xfrm>
          <a:off x="2581274" y="2272505"/>
          <a:ext cx="281908" cy="2743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345621</xdr:colOff>
      <xdr:row>53</xdr:row>
      <xdr:rowOff>155121</xdr:rowOff>
    </xdr:from>
    <xdr:to>
      <xdr:col>3</xdr:col>
      <xdr:colOff>1080406</xdr:colOff>
      <xdr:row>53</xdr:row>
      <xdr:rowOff>781049</xdr:rowOff>
    </xdr:to>
    <xdr:sp macro="" textlink="">
      <xdr:nvSpPr>
        <xdr:cNvPr id="12" name="Rectangle 11"/>
        <xdr:cNvSpPr/>
      </xdr:nvSpPr>
      <xdr:spPr>
        <a:xfrm>
          <a:off x="7660821" y="14013996"/>
          <a:ext cx="734785" cy="625928"/>
        </a:xfrm>
        <a:prstGeom prst="rect">
          <a:avLst/>
        </a:prstGeom>
        <a:solidFill>
          <a:schemeClr val="accent2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370008</xdr:colOff>
      <xdr:row>51</xdr:row>
      <xdr:rowOff>154544</xdr:rowOff>
    </xdr:from>
    <xdr:to>
      <xdr:col>4</xdr:col>
      <xdr:colOff>1060571</xdr:colOff>
      <xdr:row>51</xdr:row>
      <xdr:rowOff>644403</xdr:rowOff>
    </xdr:to>
    <xdr:sp macro="" textlink="">
      <xdr:nvSpPr>
        <xdr:cNvPr id="20" name="Isosceles Triangle 19"/>
        <xdr:cNvSpPr/>
      </xdr:nvSpPr>
      <xdr:spPr>
        <a:xfrm>
          <a:off x="7537571" y="11949669"/>
          <a:ext cx="690563" cy="489859"/>
        </a:xfrm>
        <a:prstGeom prst="triangle">
          <a:avLst/>
        </a:prstGeom>
        <a:solidFill>
          <a:srgbClr val="C00000">
            <a:alpha val="7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452438</xdr:colOff>
      <xdr:row>52</xdr:row>
      <xdr:rowOff>134937</xdr:rowOff>
    </xdr:from>
    <xdr:to>
      <xdr:col>1</xdr:col>
      <xdr:colOff>1119188</xdr:colOff>
      <xdr:row>52</xdr:row>
      <xdr:rowOff>801687</xdr:rowOff>
    </xdr:to>
    <xdr:sp macro="" textlink="">
      <xdr:nvSpPr>
        <xdr:cNvPr id="22" name="Oval 21"/>
        <xdr:cNvSpPr/>
      </xdr:nvSpPr>
      <xdr:spPr>
        <a:xfrm>
          <a:off x="3294063" y="12819062"/>
          <a:ext cx="666750" cy="666750"/>
        </a:xfrm>
        <a:prstGeom prst="ellipse">
          <a:avLst/>
        </a:prstGeom>
        <a:solidFill>
          <a:schemeClr val="accent6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395967</xdr:colOff>
      <xdr:row>52</xdr:row>
      <xdr:rowOff>132897</xdr:rowOff>
    </xdr:from>
    <xdr:to>
      <xdr:col>4</xdr:col>
      <xdr:colOff>1062717</xdr:colOff>
      <xdr:row>52</xdr:row>
      <xdr:rowOff>799647</xdr:rowOff>
    </xdr:to>
    <xdr:sp macro="" textlink="">
      <xdr:nvSpPr>
        <xdr:cNvPr id="23" name="Oval 22"/>
        <xdr:cNvSpPr/>
      </xdr:nvSpPr>
      <xdr:spPr>
        <a:xfrm>
          <a:off x="7563530" y="12817022"/>
          <a:ext cx="666750" cy="666750"/>
        </a:xfrm>
        <a:prstGeom prst="ellipse">
          <a:avLst/>
        </a:prstGeom>
        <a:solidFill>
          <a:srgbClr val="C00000">
            <a:alpha val="7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358320</xdr:colOff>
      <xdr:row>53</xdr:row>
      <xdr:rowOff>115433</xdr:rowOff>
    </xdr:from>
    <xdr:to>
      <xdr:col>4</xdr:col>
      <xdr:colOff>1093105</xdr:colOff>
      <xdr:row>53</xdr:row>
      <xdr:rowOff>741361</xdr:rowOff>
    </xdr:to>
    <xdr:sp macro="" textlink="">
      <xdr:nvSpPr>
        <xdr:cNvPr id="25" name="Rectangle 24"/>
        <xdr:cNvSpPr/>
      </xdr:nvSpPr>
      <xdr:spPr>
        <a:xfrm>
          <a:off x="7525883" y="13688558"/>
          <a:ext cx="734785" cy="625928"/>
        </a:xfrm>
        <a:prstGeom prst="rect">
          <a:avLst/>
        </a:prstGeom>
        <a:solidFill>
          <a:srgbClr val="C00000">
            <a:alpha val="7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442233</xdr:colOff>
      <xdr:row>51</xdr:row>
      <xdr:rowOff>152400</xdr:rowOff>
    </xdr:from>
    <xdr:to>
      <xdr:col>1</xdr:col>
      <xdr:colOff>1129395</xdr:colOff>
      <xdr:row>51</xdr:row>
      <xdr:rowOff>640557</xdr:rowOff>
    </xdr:to>
    <xdr:sp macro="" textlink="">
      <xdr:nvSpPr>
        <xdr:cNvPr id="2" name="Isosceles Triangle 1"/>
        <xdr:cNvSpPr/>
      </xdr:nvSpPr>
      <xdr:spPr>
        <a:xfrm>
          <a:off x="3280683" y="11944350"/>
          <a:ext cx="687162" cy="488157"/>
        </a:xfrm>
        <a:prstGeom prst="triangle">
          <a:avLst/>
        </a:prstGeom>
        <a:solidFill>
          <a:schemeClr val="accent6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360471</xdr:colOff>
      <xdr:row>51</xdr:row>
      <xdr:rowOff>152965</xdr:rowOff>
    </xdr:from>
    <xdr:to>
      <xdr:col>3</xdr:col>
      <xdr:colOff>1051034</xdr:colOff>
      <xdr:row>51</xdr:row>
      <xdr:rowOff>642824</xdr:rowOff>
    </xdr:to>
    <xdr:sp macro="" textlink="">
      <xdr:nvSpPr>
        <xdr:cNvPr id="3" name="Isosceles Triangle 2"/>
        <xdr:cNvSpPr/>
      </xdr:nvSpPr>
      <xdr:spPr>
        <a:xfrm>
          <a:off x="6151671" y="11944915"/>
          <a:ext cx="690563" cy="489859"/>
        </a:xfrm>
        <a:prstGeom prst="triangle">
          <a:avLst/>
        </a:prstGeom>
        <a:solidFill>
          <a:schemeClr val="accent2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346643</xdr:colOff>
      <xdr:row>51</xdr:row>
      <xdr:rowOff>145483</xdr:rowOff>
    </xdr:from>
    <xdr:to>
      <xdr:col>2</xdr:col>
      <xdr:colOff>1037206</xdr:colOff>
      <xdr:row>51</xdr:row>
      <xdr:rowOff>635342</xdr:rowOff>
    </xdr:to>
    <xdr:sp macro="" textlink="">
      <xdr:nvSpPr>
        <xdr:cNvPr id="4" name="Isosceles Triangle 3"/>
        <xdr:cNvSpPr/>
      </xdr:nvSpPr>
      <xdr:spPr>
        <a:xfrm>
          <a:off x="4756718" y="11937433"/>
          <a:ext cx="690563" cy="489859"/>
        </a:xfrm>
        <a:prstGeom prst="triangle">
          <a:avLst/>
        </a:prstGeom>
        <a:solidFill>
          <a:srgbClr val="FFFF00">
            <a:alpha val="7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351065</xdr:colOff>
      <xdr:row>52</xdr:row>
      <xdr:rowOff>123826</xdr:rowOff>
    </xdr:from>
    <xdr:to>
      <xdr:col>2</xdr:col>
      <xdr:colOff>1017815</xdr:colOff>
      <xdr:row>52</xdr:row>
      <xdr:rowOff>790576</xdr:rowOff>
    </xdr:to>
    <xdr:sp macro="" textlink="">
      <xdr:nvSpPr>
        <xdr:cNvPr id="5" name="Oval 4"/>
        <xdr:cNvSpPr/>
      </xdr:nvSpPr>
      <xdr:spPr>
        <a:xfrm>
          <a:off x="4761140" y="12801601"/>
          <a:ext cx="666750" cy="666750"/>
        </a:xfrm>
        <a:prstGeom prst="ellipse">
          <a:avLst/>
        </a:prstGeom>
        <a:solidFill>
          <a:srgbClr val="FFFF00">
            <a:alpha val="7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378505</xdr:colOff>
      <xdr:row>52</xdr:row>
      <xdr:rowOff>131309</xdr:rowOff>
    </xdr:from>
    <xdr:to>
      <xdr:col>3</xdr:col>
      <xdr:colOff>1045255</xdr:colOff>
      <xdr:row>52</xdr:row>
      <xdr:rowOff>798059</xdr:rowOff>
    </xdr:to>
    <xdr:sp macro="" textlink="">
      <xdr:nvSpPr>
        <xdr:cNvPr id="6" name="Oval 5"/>
        <xdr:cNvSpPr/>
      </xdr:nvSpPr>
      <xdr:spPr>
        <a:xfrm>
          <a:off x="6169705" y="12809084"/>
          <a:ext cx="666750" cy="666750"/>
        </a:xfrm>
        <a:prstGeom prst="ellipse">
          <a:avLst/>
        </a:prstGeom>
        <a:solidFill>
          <a:schemeClr val="accent2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400051</xdr:colOff>
      <xdr:row>53</xdr:row>
      <xdr:rowOff>173718</xdr:rowOff>
    </xdr:from>
    <xdr:to>
      <xdr:col>1</xdr:col>
      <xdr:colOff>1134836</xdr:colOff>
      <xdr:row>53</xdr:row>
      <xdr:rowOff>799646</xdr:rowOff>
    </xdr:to>
    <xdr:sp macro="" textlink="">
      <xdr:nvSpPr>
        <xdr:cNvPr id="7" name="Rectangle 6"/>
        <xdr:cNvSpPr/>
      </xdr:nvSpPr>
      <xdr:spPr>
        <a:xfrm>
          <a:off x="3238501" y="13737318"/>
          <a:ext cx="734785" cy="625928"/>
        </a:xfrm>
        <a:prstGeom prst="rect">
          <a:avLst/>
        </a:prstGeom>
        <a:solidFill>
          <a:schemeClr val="accent6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341538</xdr:colOff>
      <xdr:row>53</xdr:row>
      <xdr:rowOff>151039</xdr:rowOff>
    </xdr:from>
    <xdr:to>
      <xdr:col>2</xdr:col>
      <xdr:colOff>1076323</xdr:colOff>
      <xdr:row>53</xdr:row>
      <xdr:rowOff>776967</xdr:rowOff>
    </xdr:to>
    <xdr:sp macro="" textlink="">
      <xdr:nvSpPr>
        <xdr:cNvPr id="8" name="Rectangle 7"/>
        <xdr:cNvSpPr/>
      </xdr:nvSpPr>
      <xdr:spPr>
        <a:xfrm>
          <a:off x="4751613" y="13714639"/>
          <a:ext cx="734785" cy="625928"/>
        </a:xfrm>
        <a:prstGeom prst="rect">
          <a:avLst/>
        </a:prstGeom>
        <a:solidFill>
          <a:srgbClr val="FFFF00">
            <a:alpha val="7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1038227</xdr:colOff>
      <xdr:row>6</xdr:row>
      <xdr:rowOff>25400</xdr:rowOff>
    </xdr:from>
    <xdr:to>
      <xdr:col>0</xdr:col>
      <xdr:colOff>1381808</xdr:colOff>
      <xdr:row>6</xdr:row>
      <xdr:rowOff>299720</xdr:rowOff>
    </xdr:to>
    <xdr:sp macro="" textlink="">
      <xdr:nvSpPr>
        <xdr:cNvPr id="9" name="Isosceles Triangle 8"/>
        <xdr:cNvSpPr>
          <a:spLocks noChangeAspect="1"/>
        </xdr:cNvSpPr>
      </xdr:nvSpPr>
      <xdr:spPr>
        <a:xfrm>
          <a:off x="1038227" y="1358900"/>
          <a:ext cx="343581" cy="274320"/>
        </a:xfrm>
        <a:prstGeom prst="triangl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1044574</xdr:colOff>
      <xdr:row>7</xdr:row>
      <xdr:rowOff>22226</xdr:rowOff>
    </xdr:from>
    <xdr:to>
      <xdr:col>0</xdr:col>
      <xdr:colOff>1352550</xdr:colOff>
      <xdr:row>7</xdr:row>
      <xdr:rowOff>349250</xdr:rowOff>
    </xdr:to>
    <xdr:sp macro="" textlink="">
      <xdr:nvSpPr>
        <xdr:cNvPr id="10" name="Oval 9"/>
        <xdr:cNvSpPr>
          <a:spLocks/>
        </xdr:cNvSpPr>
      </xdr:nvSpPr>
      <xdr:spPr>
        <a:xfrm>
          <a:off x="1044574" y="1679576"/>
          <a:ext cx="307976" cy="32702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-</a:t>
          </a:r>
        </a:p>
      </xdr:txBody>
    </xdr:sp>
    <xdr:clientData/>
  </xdr:twoCellAnchor>
  <xdr:twoCellAnchor>
    <xdr:from>
      <xdr:col>0</xdr:col>
      <xdr:colOff>1057274</xdr:colOff>
      <xdr:row>8</xdr:row>
      <xdr:rowOff>15080</xdr:rowOff>
    </xdr:from>
    <xdr:to>
      <xdr:col>0</xdr:col>
      <xdr:colOff>1339182</xdr:colOff>
      <xdr:row>8</xdr:row>
      <xdr:rowOff>289400</xdr:rowOff>
    </xdr:to>
    <xdr:sp macro="" textlink="">
      <xdr:nvSpPr>
        <xdr:cNvPr id="11" name="Rectangle 10"/>
        <xdr:cNvSpPr>
          <a:spLocks noChangeAspect="1"/>
        </xdr:cNvSpPr>
      </xdr:nvSpPr>
      <xdr:spPr>
        <a:xfrm>
          <a:off x="1057274" y="2062955"/>
          <a:ext cx="281908" cy="2743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345621</xdr:colOff>
      <xdr:row>53</xdr:row>
      <xdr:rowOff>155121</xdr:rowOff>
    </xdr:from>
    <xdr:to>
      <xdr:col>3</xdr:col>
      <xdr:colOff>1080406</xdr:colOff>
      <xdr:row>53</xdr:row>
      <xdr:rowOff>781049</xdr:rowOff>
    </xdr:to>
    <xdr:sp macro="" textlink="">
      <xdr:nvSpPr>
        <xdr:cNvPr id="12" name="Rectangle 11"/>
        <xdr:cNvSpPr/>
      </xdr:nvSpPr>
      <xdr:spPr>
        <a:xfrm>
          <a:off x="6136821" y="13718721"/>
          <a:ext cx="734785" cy="625928"/>
        </a:xfrm>
        <a:prstGeom prst="rect">
          <a:avLst/>
        </a:prstGeom>
        <a:solidFill>
          <a:schemeClr val="accent2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370008</xdr:colOff>
      <xdr:row>51</xdr:row>
      <xdr:rowOff>154544</xdr:rowOff>
    </xdr:from>
    <xdr:to>
      <xdr:col>4</xdr:col>
      <xdr:colOff>1060571</xdr:colOff>
      <xdr:row>51</xdr:row>
      <xdr:rowOff>644403</xdr:rowOff>
    </xdr:to>
    <xdr:sp macro="" textlink="">
      <xdr:nvSpPr>
        <xdr:cNvPr id="13" name="Isosceles Triangle 12"/>
        <xdr:cNvSpPr/>
      </xdr:nvSpPr>
      <xdr:spPr>
        <a:xfrm>
          <a:off x="7532808" y="11946494"/>
          <a:ext cx="690563" cy="489859"/>
        </a:xfrm>
        <a:prstGeom prst="triangle">
          <a:avLst/>
        </a:prstGeom>
        <a:solidFill>
          <a:srgbClr val="C00000">
            <a:alpha val="7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452438</xdr:colOff>
      <xdr:row>52</xdr:row>
      <xdr:rowOff>134937</xdr:rowOff>
    </xdr:from>
    <xdr:to>
      <xdr:col>1</xdr:col>
      <xdr:colOff>1119188</xdr:colOff>
      <xdr:row>52</xdr:row>
      <xdr:rowOff>801687</xdr:rowOff>
    </xdr:to>
    <xdr:sp macro="" textlink="">
      <xdr:nvSpPr>
        <xdr:cNvPr id="14" name="Oval 13"/>
        <xdr:cNvSpPr/>
      </xdr:nvSpPr>
      <xdr:spPr>
        <a:xfrm>
          <a:off x="3290888" y="12812712"/>
          <a:ext cx="666750" cy="666750"/>
        </a:xfrm>
        <a:prstGeom prst="ellipse">
          <a:avLst/>
        </a:prstGeom>
        <a:solidFill>
          <a:schemeClr val="accent6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395967</xdr:colOff>
      <xdr:row>52</xdr:row>
      <xdr:rowOff>132897</xdr:rowOff>
    </xdr:from>
    <xdr:to>
      <xdr:col>4</xdr:col>
      <xdr:colOff>1062717</xdr:colOff>
      <xdr:row>52</xdr:row>
      <xdr:rowOff>799647</xdr:rowOff>
    </xdr:to>
    <xdr:sp macro="" textlink="">
      <xdr:nvSpPr>
        <xdr:cNvPr id="15" name="Oval 14"/>
        <xdr:cNvSpPr/>
      </xdr:nvSpPr>
      <xdr:spPr>
        <a:xfrm>
          <a:off x="7558767" y="12810672"/>
          <a:ext cx="666750" cy="666750"/>
        </a:xfrm>
        <a:prstGeom prst="ellipse">
          <a:avLst/>
        </a:prstGeom>
        <a:solidFill>
          <a:srgbClr val="C00000">
            <a:alpha val="7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358320</xdr:colOff>
      <xdr:row>53</xdr:row>
      <xdr:rowOff>115433</xdr:rowOff>
    </xdr:from>
    <xdr:to>
      <xdr:col>4</xdr:col>
      <xdr:colOff>1093105</xdr:colOff>
      <xdr:row>53</xdr:row>
      <xdr:rowOff>741361</xdr:rowOff>
    </xdr:to>
    <xdr:sp macro="" textlink="">
      <xdr:nvSpPr>
        <xdr:cNvPr id="16" name="Rectangle 15"/>
        <xdr:cNvSpPr/>
      </xdr:nvSpPr>
      <xdr:spPr>
        <a:xfrm>
          <a:off x="7521120" y="13679033"/>
          <a:ext cx="734785" cy="625928"/>
        </a:xfrm>
        <a:prstGeom prst="rect">
          <a:avLst/>
        </a:prstGeom>
        <a:solidFill>
          <a:srgbClr val="C00000">
            <a:alpha val="7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alpha val="70000"/>
          </a:schemeClr>
        </a:solidFill>
      </a:spPr>
      <a:bodyPr vertOverflow="clip" horzOverflow="clip" rtlCol="0" anchor="t"/>
      <a:lstStyle>
        <a:defPPr algn="l">
          <a:defRPr sz="1100" b="0" i="0" u="none" strike="noStrike">
            <a:solidFill>
              <a:srgbClr val="000000"/>
            </a:solidFill>
            <a:latin typeface="Calibri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view="pageBreakPreview" zoomScale="60" zoomScaleNormal="110" workbookViewId="0">
      <selection activeCell="I20" sqref="I20"/>
    </sheetView>
  </sheetViews>
  <sheetFormatPr defaultRowHeight="15" x14ac:dyDescent="0.25"/>
  <cols>
    <col min="1" max="1" width="42.5703125" style="1" customWidth="1"/>
    <col min="2" max="2" width="23.5703125" style="1" customWidth="1"/>
    <col min="3" max="3" width="20.7109375" customWidth="1"/>
    <col min="4" max="4" width="20.5703125" customWidth="1"/>
    <col min="5" max="5" width="21.5703125" customWidth="1"/>
    <col min="6" max="6" width="18.85546875" customWidth="1"/>
    <col min="7" max="7" width="22" customWidth="1"/>
    <col min="8" max="8" width="9.140625" customWidth="1"/>
  </cols>
  <sheetData>
    <row r="1" spans="1:6" x14ac:dyDescent="0.25">
      <c r="A1" s="1" t="s">
        <v>21</v>
      </c>
    </row>
    <row r="3" spans="1:6" ht="30" x14ac:dyDescent="0.25">
      <c r="A3" s="16" t="s">
        <v>0</v>
      </c>
      <c r="B3" s="16" t="s">
        <v>3</v>
      </c>
      <c r="C3" s="14" t="s">
        <v>5</v>
      </c>
      <c r="D3" s="14"/>
      <c r="E3" s="14"/>
      <c r="F3" s="14"/>
    </row>
    <row r="4" spans="1:6" x14ac:dyDescent="0.25">
      <c r="A4" s="16"/>
      <c r="B4" s="16"/>
      <c r="C4" s="13" t="s">
        <v>24</v>
      </c>
      <c r="D4" s="13" t="s">
        <v>28</v>
      </c>
      <c r="E4" s="13" t="s">
        <v>26</v>
      </c>
      <c r="F4" s="13" t="s">
        <v>27</v>
      </c>
    </row>
    <row r="5" spans="1:6" x14ac:dyDescent="0.25">
      <c r="A5" s="16" t="s">
        <v>13</v>
      </c>
      <c r="B5" s="16"/>
      <c r="C5" s="20">
        <v>0</v>
      </c>
      <c r="D5" s="21">
        <v>1</v>
      </c>
      <c r="E5" s="22">
        <v>2</v>
      </c>
      <c r="F5" s="23">
        <v>3</v>
      </c>
    </row>
    <row r="6" spans="1:6" x14ac:dyDescent="0.25">
      <c r="A6" s="16"/>
      <c r="B6" s="16"/>
      <c r="C6" s="14"/>
      <c r="D6" s="14"/>
      <c r="E6" s="14"/>
      <c r="F6" s="14"/>
    </row>
    <row r="7" spans="1:6" ht="25.5" customHeight="1" x14ac:dyDescent="0.25">
      <c r="A7" s="16" t="s">
        <v>1</v>
      </c>
      <c r="B7" s="24">
        <f>SUM(C7:F7)</f>
        <v>144</v>
      </c>
      <c r="C7" s="25">
        <v>49</v>
      </c>
      <c r="D7" s="25">
        <v>35</v>
      </c>
      <c r="E7" s="25">
        <v>29</v>
      </c>
      <c r="F7" s="25">
        <v>31</v>
      </c>
    </row>
    <row r="8" spans="1:6" ht="30.75" customHeight="1" x14ac:dyDescent="0.25">
      <c r="A8" s="16" t="s">
        <v>22</v>
      </c>
      <c r="B8" s="24">
        <f t="shared" ref="B8:B9" si="0">SUM(C8:F8)</f>
        <v>190</v>
      </c>
      <c r="C8" s="25">
        <v>83</v>
      </c>
      <c r="D8" s="25">
        <v>81</v>
      </c>
      <c r="E8" s="25">
        <v>14</v>
      </c>
      <c r="F8" s="25">
        <v>12</v>
      </c>
    </row>
    <row r="9" spans="1:6" ht="24.75" customHeight="1" x14ac:dyDescent="0.25">
      <c r="A9" s="16" t="s">
        <v>2</v>
      </c>
      <c r="B9" s="24">
        <f t="shared" si="0"/>
        <v>24</v>
      </c>
      <c r="C9" s="25">
        <v>23</v>
      </c>
      <c r="D9" s="25">
        <v>1</v>
      </c>
      <c r="E9" s="25">
        <v>0</v>
      </c>
      <c r="F9" s="25">
        <v>0</v>
      </c>
    </row>
    <row r="10" spans="1:6" x14ac:dyDescent="0.25">
      <c r="A10" s="16"/>
      <c r="B10" s="16"/>
      <c r="C10" s="14"/>
      <c r="D10" s="14"/>
      <c r="E10" s="14"/>
      <c r="F10" s="14"/>
    </row>
    <row r="11" spans="1:6" s="3" customFormat="1" x14ac:dyDescent="0.25">
      <c r="A11" s="18" t="s">
        <v>4</v>
      </c>
      <c r="B11" s="16">
        <f>SUM(B7:B9)</f>
        <v>358</v>
      </c>
      <c r="C11" s="16">
        <f t="shared" ref="C11:F11" si="1">SUM(C7:C9)</f>
        <v>155</v>
      </c>
      <c r="D11" s="16">
        <f t="shared" si="1"/>
        <v>117</v>
      </c>
      <c r="E11" s="16">
        <f t="shared" si="1"/>
        <v>43</v>
      </c>
      <c r="F11" s="16">
        <f t="shared" si="1"/>
        <v>43</v>
      </c>
    </row>
    <row r="12" spans="1:6" x14ac:dyDescent="0.25">
      <c r="A12" s="18" t="s">
        <v>6</v>
      </c>
      <c r="B12" s="16">
        <f>SUM(D7:F9)</f>
        <v>203</v>
      </c>
      <c r="C12" s="14"/>
      <c r="D12" s="14"/>
      <c r="E12" s="14"/>
      <c r="F12" s="14"/>
    </row>
    <row r="13" spans="1:6" x14ac:dyDescent="0.25">
      <c r="A13" s="18" t="s">
        <v>33</v>
      </c>
      <c r="B13" s="19">
        <f>B12/B11</f>
        <v>0.56703910614525144</v>
      </c>
      <c r="C13" s="14"/>
      <c r="D13" s="14"/>
      <c r="E13" s="14"/>
      <c r="F13" s="14"/>
    </row>
    <row r="14" spans="1:6" x14ac:dyDescent="0.25">
      <c r="A14" s="7"/>
      <c r="B14" s="5"/>
      <c r="C14" s="5"/>
      <c r="D14" s="3"/>
      <c r="E14" s="3"/>
      <c r="F14" s="3"/>
    </row>
    <row r="15" spans="1:6" x14ac:dyDescent="0.25">
      <c r="A15" s="7"/>
      <c r="B15" s="5"/>
      <c r="C15" s="5"/>
      <c r="D15" s="3"/>
      <c r="E15" s="3"/>
      <c r="F15" s="3"/>
    </row>
    <row r="16" spans="1:6" x14ac:dyDescent="0.25">
      <c r="A16" s="7" t="s">
        <v>20</v>
      </c>
      <c r="B16" s="5"/>
      <c r="C16" s="5"/>
      <c r="D16" s="3"/>
      <c r="E16" s="3"/>
      <c r="F16" s="3"/>
    </row>
    <row r="17" spans="1:6" ht="45" x14ac:dyDescent="0.25">
      <c r="A17" s="18"/>
      <c r="B17" s="18" t="s">
        <v>16</v>
      </c>
      <c r="C17" s="18" t="s">
        <v>17</v>
      </c>
      <c r="D17" s="18" t="s">
        <v>18</v>
      </c>
      <c r="E17" s="3"/>
      <c r="F17" s="3"/>
    </row>
    <row r="18" spans="1:6" x14ac:dyDescent="0.25">
      <c r="A18" s="16" t="s">
        <v>14</v>
      </c>
      <c r="B18" s="19">
        <f>SUM(D7:F7)/B7</f>
        <v>0.65972222222222221</v>
      </c>
      <c r="C18" s="14">
        <f>SUM(C7*C5)+ D7*D5 +E7*E5 +F7*F5</f>
        <v>186</v>
      </c>
      <c r="D18" s="15">
        <f>(C18/(B7*F5))</f>
        <v>0.43055555555555558</v>
      </c>
      <c r="F18" s="2"/>
    </row>
    <row r="19" spans="1:6" x14ac:dyDescent="0.25">
      <c r="A19" s="16" t="s">
        <v>32</v>
      </c>
      <c r="B19" s="19">
        <f>SUM(D8:F8)/B8</f>
        <v>0.56315789473684208</v>
      </c>
      <c r="C19" s="14">
        <f>SUM(C8*C5)+(D8*D5) +(E8*E5) +(F8*F5)</f>
        <v>145</v>
      </c>
      <c r="D19" s="15">
        <f>(C19/(B8*F5))</f>
        <v>0.25438596491228072</v>
      </c>
    </row>
    <row r="20" spans="1:6" x14ac:dyDescent="0.25">
      <c r="A20" s="16" t="s">
        <v>15</v>
      </c>
      <c r="B20" s="19">
        <f>SUM(D9:F9)/B9</f>
        <v>4.1666666666666664E-2</v>
      </c>
      <c r="C20" s="14">
        <f>SUM(D9*D5)+(E9*E5)+ (F9*F5) + (G9*G5)</f>
        <v>1</v>
      </c>
      <c r="D20" s="15">
        <f>(C20/(B9*F5))</f>
        <v>1.3888888888888888E-2</v>
      </c>
    </row>
    <row r="21" spans="1:6" x14ac:dyDescent="0.25">
      <c r="A21" s="5"/>
      <c r="B21" s="6"/>
      <c r="C21" s="3"/>
      <c r="D21" s="4"/>
    </row>
    <row r="23" spans="1:6" x14ac:dyDescent="0.25">
      <c r="A23" s="7" t="s">
        <v>19</v>
      </c>
      <c r="B23" s="5"/>
    </row>
    <row r="24" spans="1:6" ht="30" x14ac:dyDescent="0.25">
      <c r="A24" s="18" t="s">
        <v>7</v>
      </c>
      <c r="B24" s="16">
        <f>B11*3</f>
        <v>1074</v>
      </c>
    </row>
    <row r="25" spans="1:6" x14ac:dyDescent="0.25">
      <c r="A25" s="18" t="s">
        <v>8</v>
      </c>
      <c r="B25" s="16">
        <f>SUM(C18:C20)</f>
        <v>332</v>
      </c>
    </row>
    <row r="26" spans="1:6" x14ac:dyDescent="0.25">
      <c r="A26" s="18"/>
      <c r="B26" s="16"/>
    </row>
    <row r="27" spans="1:6" ht="30" x14ac:dyDescent="0.25">
      <c r="A27" s="18" t="s">
        <v>9</v>
      </c>
      <c r="B27" s="19">
        <f>B25/B24</f>
        <v>0.30912476722532589</v>
      </c>
    </row>
    <row r="30" spans="1:6" ht="30" x14ac:dyDescent="0.25">
      <c r="A30" s="7" t="s">
        <v>12</v>
      </c>
      <c r="B30" s="5"/>
      <c r="C30" s="3"/>
    </row>
    <row r="31" spans="1:6" x14ac:dyDescent="0.25">
      <c r="A31" s="16"/>
      <c r="B31" s="16"/>
      <c r="C31" s="14"/>
    </row>
    <row r="32" spans="1:6" ht="30" x14ac:dyDescent="0.25">
      <c r="A32" s="16"/>
      <c r="B32" s="16"/>
      <c r="C32" s="17" t="s">
        <v>10</v>
      </c>
    </row>
    <row r="33" spans="1:5" x14ac:dyDescent="0.25">
      <c r="A33" s="18" t="s">
        <v>25</v>
      </c>
      <c r="B33" s="16">
        <f>C11*0</f>
        <v>0</v>
      </c>
      <c r="C33" s="15">
        <f>(B33/B25)</f>
        <v>0</v>
      </c>
    </row>
    <row r="34" spans="1:5" x14ac:dyDescent="0.25">
      <c r="A34" s="18" t="s">
        <v>29</v>
      </c>
      <c r="B34" s="16">
        <f>(D11*1)</f>
        <v>117</v>
      </c>
      <c r="C34" s="15">
        <f>(B34/B25)</f>
        <v>0.35240963855421686</v>
      </c>
    </row>
    <row r="35" spans="1:5" x14ac:dyDescent="0.25">
      <c r="A35" s="18" t="s">
        <v>30</v>
      </c>
      <c r="B35" s="16">
        <f>(E11*2)</f>
        <v>86</v>
      </c>
      <c r="C35" s="15">
        <f>(B35/B25)</f>
        <v>0.25903614457831325</v>
      </c>
    </row>
    <row r="36" spans="1:5" x14ac:dyDescent="0.25">
      <c r="A36" s="18" t="s">
        <v>31</v>
      </c>
      <c r="B36" s="16">
        <f>F11*3</f>
        <v>129</v>
      </c>
      <c r="C36" s="15">
        <f>(B36/B25)</f>
        <v>0.38855421686746988</v>
      </c>
    </row>
    <row r="39" spans="1:5" x14ac:dyDescent="0.25">
      <c r="A39" s="7" t="s">
        <v>11</v>
      </c>
    </row>
    <row r="40" spans="1:5" x14ac:dyDescent="0.25">
      <c r="A40" s="16"/>
      <c r="B40" s="13" t="s">
        <v>24</v>
      </c>
      <c r="C40" s="13" t="s">
        <v>29</v>
      </c>
      <c r="D40" s="13" t="s">
        <v>30</v>
      </c>
      <c r="E40" s="13" t="s">
        <v>31</v>
      </c>
    </row>
    <row r="41" spans="1:5" x14ac:dyDescent="0.25">
      <c r="A41" s="16"/>
      <c r="B41" s="14"/>
      <c r="C41" s="14"/>
      <c r="D41" s="14"/>
      <c r="E41" s="14"/>
    </row>
    <row r="42" spans="1:5" x14ac:dyDescent="0.25">
      <c r="A42" s="16" t="s">
        <v>1</v>
      </c>
      <c r="B42" s="15">
        <f>C7/B7</f>
        <v>0.34027777777777779</v>
      </c>
      <c r="C42" s="15">
        <f>D7/B7</f>
        <v>0.24305555555555555</v>
      </c>
      <c r="D42" s="15">
        <f>E7/B7</f>
        <v>0.2013888888888889</v>
      </c>
      <c r="E42" s="15">
        <f>F7/B7</f>
        <v>0.21527777777777779</v>
      </c>
    </row>
    <row r="43" spans="1:5" x14ac:dyDescent="0.25">
      <c r="A43" s="16" t="s">
        <v>22</v>
      </c>
      <c r="B43" s="15">
        <f>C8/B8</f>
        <v>0.43684210526315792</v>
      </c>
      <c r="C43" s="15">
        <f>D8/B8</f>
        <v>0.4263157894736842</v>
      </c>
      <c r="D43" s="15">
        <f>E8/B8</f>
        <v>7.3684210526315783E-2</v>
      </c>
      <c r="E43" s="15">
        <f>F8/B8</f>
        <v>6.3157894736842107E-2</v>
      </c>
    </row>
    <row r="44" spans="1:5" x14ac:dyDescent="0.25">
      <c r="A44" s="16" t="s">
        <v>2</v>
      </c>
      <c r="B44" s="15">
        <f>C9/B9</f>
        <v>0.95833333333333337</v>
      </c>
      <c r="C44" s="15">
        <f>D9/B9</f>
        <v>4.1666666666666664E-2</v>
      </c>
      <c r="D44" s="15">
        <f>E9/B9</f>
        <v>0</v>
      </c>
      <c r="E44" s="15">
        <f>F9/B9</f>
        <v>0</v>
      </c>
    </row>
    <row r="49" spans="1:5" x14ac:dyDescent="0.25">
      <c r="A49" s="5"/>
      <c r="B49" s="7"/>
      <c r="C49" s="3"/>
      <c r="D49" s="3"/>
      <c r="E49" s="3"/>
    </row>
    <row r="50" spans="1:5" ht="15.75" thickBot="1" x14ac:dyDescent="0.3">
      <c r="A50" s="5"/>
      <c r="B50" s="5"/>
      <c r="C50" s="3"/>
      <c r="D50" s="3"/>
      <c r="E50" s="3"/>
    </row>
    <row r="51" spans="1:5" ht="36.75" customHeight="1" x14ac:dyDescent="0.25">
      <c r="A51" s="8" t="s">
        <v>23</v>
      </c>
      <c r="B51" s="9" t="s">
        <v>24</v>
      </c>
      <c r="C51" s="9" t="s">
        <v>29</v>
      </c>
      <c r="D51" s="9" t="s">
        <v>30</v>
      </c>
      <c r="E51" s="10" t="s">
        <v>31</v>
      </c>
    </row>
    <row r="52" spans="1:5" ht="69.95" customHeight="1" x14ac:dyDescent="0.25">
      <c r="A52" s="11" t="s">
        <v>1</v>
      </c>
      <c r="B52" s="26">
        <f t="shared" ref="B52:E54" si="2">C7</f>
        <v>49</v>
      </c>
      <c r="C52" s="26">
        <f t="shared" si="2"/>
        <v>35</v>
      </c>
      <c r="D52" s="26">
        <f t="shared" si="2"/>
        <v>29</v>
      </c>
      <c r="E52" s="26">
        <f t="shared" si="2"/>
        <v>31</v>
      </c>
    </row>
    <row r="53" spans="1:5" ht="69.95" customHeight="1" x14ac:dyDescent="0.25">
      <c r="A53" s="11" t="s">
        <v>22</v>
      </c>
      <c r="B53" s="26">
        <f t="shared" si="2"/>
        <v>83</v>
      </c>
      <c r="C53" s="26">
        <f t="shared" si="2"/>
        <v>81</v>
      </c>
      <c r="D53" s="26">
        <f t="shared" si="2"/>
        <v>14</v>
      </c>
      <c r="E53" s="26">
        <f t="shared" si="2"/>
        <v>12</v>
      </c>
    </row>
    <row r="54" spans="1:5" ht="69.95" customHeight="1" thickBot="1" x14ac:dyDescent="0.3">
      <c r="A54" s="12" t="s">
        <v>2</v>
      </c>
      <c r="B54" s="26">
        <f t="shared" si="2"/>
        <v>23</v>
      </c>
      <c r="C54" s="26">
        <f t="shared" si="2"/>
        <v>1</v>
      </c>
      <c r="D54" s="26">
        <f t="shared" si="2"/>
        <v>0</v>
      </c>
      <c r="E54" s="26">
        <f t="shared" si="2"/>
        <v>0</v>
      </c>
    </row>
  </sheetData>
  <dataConsolidate/>
  <pageMargins left="0.7" right="0.7" top="0.75" bottom="0.75" header="0.3" footer="0.3"/>
  <pageSetup scale="59" orientation="landscape" horizontalDpi="200" verticalDpi="20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view="pageBreakPreview" zoomScale="60" zoomScaleNormal="110" workbookViewId="0">
      <selection activeCell="F24" sqref="F24"/>
    </sheetView>
  </sheetViews>
  <sheetFormatPr defaultRowHeight="15" x14ac:dyDescent="0.25"/>
  <cols>
    <col min="1" max="1" width="42.5703125" style="1" customWidth="1"/>
    <col min="2" max="2" width="23.5703125" style="1" customWidth="1"/>
    <col min="3" max="3" width="20.7109375" customWidth="1"/>
    <col min="4" max="4" width="20.5703125" customWidth="1"/>
    <col min="5" max="5" width="21.5703125" customWidth="1"/>
    <col min="6" max="6" width="18.85546875" customWidth="1"/>
    <col min="7" max="7" width="22" customWidth="1"/>
    <col min="8" max="8" width="9.140625" customWidth="1"/>
  </cols>
  <sheetData>
    <row r="1" spans="1:6" x14ac:dyDescent="0.25">
      <c r="A1" s="1" t="s">
        <v>21</v>
      </c>
    </row>
    <row r="3" spans="1:6" ht="30" x14ac:dyDescent="0.25">
      <c r="A3" s="16" t="s">
        <v>0</v>
      </c>
      <c r="B3" s="16" t="s">
        <v>3</v>
      </c>
      <c r="C3" s="14" t="s">
        <v>5</v>
      </c>
      <c r="D3" s="14"/>
      <c r="E3" s="14"/>
      <c r="F3" s="14"/>
    </row>
    <row r="4" spans="1:6" x14ac:dyDescent="0.25">
      <c r="A4" s="16"/>
      <c r="B4" s="16"/>
      <c r="C4" s="13" t="s">
        <v>24</v>
      </c>
      <c r="D4" s="13" t="s">
        <v>28</v>
      </c>
      <c r="E4" s="13" t="s">
        <v>26</v>
      </c>
      <c r="F4" s="13" t="s">
        <v>27</v>
      </c>
    </row>
    <row r="5" spans="1:6" x14ac:dyDescent="0.25">
      <c r="A5" s="16" t="s">
        <v>13</v>
      </c>
      <c r="B5" s="16"/>
      <c r="C5" s="20">
        <v>0</v>
      </c>
      <c r="D5" s="21">
        <v>1</v>
      </c>
      <c r="E5" s="22">
        <v>2</v>
      </c>
      <c r="F5" s="23">
        <v>3</v>
      </c>
    </row>
    <row r="6" spans="1:6" x14ac:dyDescent="0.25">
      <c r="A6" s="16"/>
      <c r="B6" s="16"/>
      <c r="C6" s="14"/>
      <c r="D6" s="14"/>
      <c r="E6" s="14"/>
      <c r="F6" s="14"/>
    </row>
    <row r="7" spans="1:6" ht="25.5" customHeight="1" x14ac:dyDescent="0.25">
      <c r="A7" s="16" t="s">
        <v>1</v>
      </c>
      <c r="B7" s="24"/>
      <c r="C7" s="25"/>
      <c r="D7" s="25"/>
      <c r="E7" s="25"/>
      <c r="F7" s="25"/>
    </row>
    <row r="8" spans="1:6" ht="30.75" customHeight="1" x14ac:dyDescent="0.25">
      <c r="A8" s="16" t="s">
        <v>22</v>
      </c>
      <c r="B8" s="24"/>
      <c r="C8" s="25"/>
      <c r="D8" s="25"/>
      <c r="E8" s="25"/>
      <c r="F8" s="25"/>
    </row>
    <row r="9" spans="1:6" ht="24.75" customHeight="1" x14ac:dyDescent="0.25">
      <c r="A9" s="16" t="s">
        <v>2</v>
      </c>
      <c r="B9" s="24"/>
      <c r="C9" s="25"/>
      <c r="D9" s="25"/>
      <c r="E9" s="25"/>
      <c r="F9" s="25"/>
    </row>
    <row r="10" spans="1:6" x14ac:dyDescent="0.25">
      <c r="A10" s="16"/>
      <c r="B10" s="16"/>
      <c r="C10" s="14"/>
      <c r="D10" s="14"/>
      <c r="E10" s="14"/>
      <c r="F10" s="14"/>
    </row>
    <row r="11" spans="1:6" s="3" customFormat="1" x14ac:dyDescent="0.25">
      <c r="A11" s="18" t="s">
        <v>4</v>
      </c>
      <c r="B11" s="16"/>
      <c r="C11" s="16"/>
      <c r="D11" s="16"/>
      <c r="E11" s="16"/>
      <c r="F11" s="16"/>
    </row>
    <row r="12" spans="1:6" x14ac:dyDescent="0.25">
      <c r="A12" s="18" t="s">
        <v>6</v>
      </c>
      <c r="B12" s="16"/>
      <c r="C12" s="14"/>
      <c r="D12" s="14"/>
      <c r="E12" s="14"/>
      <c r="F12" s="14"/>
    </row>
    <row r="13" spans="1:6" x14ac:dyDescent="0.25">
      <c r="A13" s="18" t="s">
        <v>33</v>
      </c>
      <c r="B13" s="19"/>
      <c r="C13" s="14"/>
      <c r="D13" s="14"/>
      <c r="E13" s="14"/>
      <c r="F13" s="14"/>
    </row>
    <row r="14" spans="1:6" x14ac:dyDescent="0.25">
      <c r="A14" s="7"/>
      <c r="B14" s="5"/>
      <c r="C14" s="5"/>
      <c r="D14" s="3"/>
      <c r="E14" s="3"/>
      <c r="F14" s="3"/>
    </row>
    <row r="15" spans="1:6" x14ac:dyDescent="0.25">
      <c r="A15" s="7"/>
      <c r="B15" s="5"/>
      <c r="C15" s="5"/>
      <c r="D15" s="3"/>
      <c r="E15" s="3"/>
      <c r="F15" s="3"/>
    </row>
    <row r="16" spans="1:6" x14ac:dyDescent="0.25">
      <c r="A16" s="7" t="s">
        <v>20</v>
      </c>
      <c r="B16" s="5"/>
      <c r="C16" s="5"/>
      <c r="D16" s="3"/>
      <c r="E16" s="3"/>
      <c r="F16" s="3"/>
    </row>
    <row r="17" spans="1:6" ht="45" x14ac:dyDescent="0.25">
      <c r="A17" s="18"/>
      <c r="B17" s="18" t="s">
        <v>16</v>
      </c>
      <c r="C17" s="18" t="s">
        <v>17</v>
      </c>
      <c r="D17" s="18" t="s">
        <v>18</v>
      </c>
      <c r="E17" s="3"/>
      <c r="F17" s="3"/>
    </row>
    <row r="18" spans="1:6" x14ac:dyDescent="0.25">
      <c r="A18" s="16" t="s">
        <v>14</v>
      </c>
      <c r="B18" s="19" t="e">
        <f>SUM(D7:F7)/B7</f>
        <v>#DIV/0!</v>
      </c>
      <c r="C18" s="14">
        <f>SUM(C7*C5)+ D7*D5 +E7*E5 +F7*F5</f>
        <v>0</v>
      </c>
      <c r="D18" s="15" t="e">
        <f>(C18/(B7*F5))</f>
        <v>#DIV/0!</v>
      </c>
      <c r="F18" s="2"/>
    </row>
    <row r="19" spans="1:6" x14ac:dyDescent="0.25">
      <c r="A19" s="16" t="s">
        <v>32</v>
      </c>
      <c r="B19" s="19" t="e">
        <f>SUM(D8:F8)/B8</f>
        <v>#DIV/0!</v>
      </c>
      <c r="C19" s="14">
        <f>SUM(C8*C5)+(D8*D5) +(E8*E5) +(F8*F5)</f>
        <v>0</v>
      </c>
      <c r="D19" s="15" t="e">
        <f>(C19/(B8*F5))</f>
        <v>#DIV/0!</v>
      </c>
    </row>
    <row r="20" spans="1:6" x14ac:dyDescent="0.25">
      <c r="A20" s="16" t="s">
        <v>15</v>
      </c>
      <c r="B20" s="19" t="e">
        <f>SUM(D9:F9)/B9</f>
        <v>#DIV/0!</v>
      </c>
      <c r="C20" s="14">
        <f>SUM(D9*D5)+(E9*E5)+ (F9*F5) + (G9*G5)</f>
        <v>0</v>
      </c>
      <c r="D20" s="15" t="e">
        <f>(C20/(B9*F5))</f>
        <v>#DIV/0!</v>
      </c>
    </row>
    <row r="21" spans="1:6" x14ac:dyDescent="0.25">
      <c r="A21" s="5"/>
      <c r="B21" s="6"/>
      <c r="C21" s="3"/>
      <c r="D21" s="4"/>
    </row>
    <row r="23" spans="1:6" x14ac:dyDescent="0.25">
      <c r="A23" s="7" t="s">
        <v>19</v>
      </c>
      <c r="B23" s="5"/>
    </row>
    <row r="24" spans="1:6" ht="30" x14ac:dyDescent="0.25">
      <c r="A24" s="18" t="s">
        <v>7</v>
      </c>
      <c r="B24" s="16">
        <f>B11*3</f>
        <v>0</v>
      </c>
    </row>
    <row r="25" spans="1:6" x14ac:dyDescent="0.25">
      <c r="A25" s="18" t="s">
        <v>8</v>
      </c>
      <c r="B25" s="16">
        <f>SUM(C18:C20)</f>
        <v>0</v>
      </c>
    </row>
    <row r="26" spans="1:6" x14ac:dyDescent="0.25">
      <c r="A26" s="18"/>
      <c r="B26" s="16"/>
    </row>
    <row r="27" spans="1:6" ht="30" x14ac:dyDescent="0.25">
      <c r="A27" s="18" t="s">
        <v>9</v>
      </c>
      <c r="B27" s="19" t="e">
        <f>B25/B24</f>
        <v>#DIV/0!</v>
      </c>
    </row>
    <row r="30" spans="1:6" ht="30" x14ac:dyDescent="0.25">
      <c r="A30" s="7" t="s">
        <v>12</v>
      </c>
      <c r="B30" s="5"/>
      <c r="C30" s="3"/>
    </row>
    <row r="31" spans="1:6" x14ac:dyDescent="0.25">
      <c r="A31" s="16"/>
      <c r="B31" s="16"/>
      <c r="C31" s="14"/>
    </row>
    <row r="32" spans="1:6" ht="30" x14ac:dyDescent="0.25">
      <c r="A32" s="16"/>
      <c r="B32" s="16"/>
      <c r="C32" s="17" t="s">
        <v>10</v>
      </c>
    </row>
    <row r="33" spans="1:5" x14ac:dyDescent="0.25">
      <c r="A33" s="18" t="s">
        <v>25</v>
      </c>
      <c r="B33" s="16">
        <f>C11*0</f>
        <v>0</v>
      </c>
      <c r="C33" s="15" t="e">
        <f>(B33/B25)</f>
        <v>#DIV/0!</v>
      </c>
    </row>
    <row r="34" spans="1:5" x14ac:dyDescent="0.25">
      <c r="A34" s="18" t="s">
        <v>29</v>
      </c>
      <c r="B34" s="16">
        <f>(D11*1)</f>
        <v>0</v>
      </c>
      <c r="C34" s="15" t="e">
        <f>(B34/B25)</f>
        <v>#DIV/0!</v>
      </c>
    </row>
    <row r="35" spans="1:5" x14ac:dyDescent="0.25">
      <c r="A35" s="18" t="s">
        <v>30</v>
      </c>
      <c r="B35" s="16">
        <f>(E11*2)</f>
        <v>0</v>
      </c>
      <c r="C35" s="15" t="e">
        <f>(B35/B25)</f>
        <v>#DIV/0!</v>
      </c>
    </row>
    <row r="36" spans="1:5" x14ac:dyDescent="0.25">
      <c r="A36" s="18" t="s">
        <v>31</v>
      </c>
      <c r="B36" s="16">
        <f>F11*3</f>
        <v>0</v>
      </c>
      <c r="C36" s="15" t="e">
        <f>(B36/B25)</f>
        <v>#DIV/0!</v>
      </c>
    </row>
    <row r="39" spans="1:5" x14ac:dyDescent="0.25">
      <c r="A39" s="7" t="s">
        <v>11</v>
      </c>
    </row>
    <row r="40" spans="1:5" x14ac:dyDescent="0.25">
      <c r="A40" s="16"/>
      <c r="B40" s="13" t="s">
        <v>24</v>
      </c>
      <c r="C40" s="13" t="s">
        <v>29</v>
      </c>
      <c r="D40" s="13" t="s">
        <v>30</v>
      </c>
      <c r="E40" s="13" t="s">
        <v>31</v>
      </c>
    </row>
    <row r="41" spans="1:5" x14ac:dyDescent="0.25">
      <c r="A41" s="16"/>
      <c r="B41" s="14"/>
      <c r="C41" s="14"/>
      <c r="D41" s="14"/>
      <c r="E41" s="14"/>
    </row>
    <row r="42" spans="1:5" x14ac:dyDescent="0.25">
      <c r="A42" s="16" t="s">
        <v>1</v>
      </c>
      <c r="B42" s="15" t="e">
        <f>C7/B7</f>
        <v>#DIV/0!</v>
      </c>
      <c r="C42" s="15" t="e">
        <f>D7/B7</f>
        <v>#DIV/0!</v>
      </c>
      <c r="D42" s="15" t="e">
        <f>E7/B7</f>
        <v>#DIV/0!</v>
      </c>
      <c r="E42" s="15" t="e">
        <f>F7/B7</f>
        <v>#DIV/0!</v>
      </c>
    </row>
    <row r="43" spans="1:5" x14ac:dyDescent="0.25">
      <c r="A43" s="16" t="s">
        <v>22</v>
      </c>
      <c r="B43" s="15" t="e">
        <f>C8/B8</f>
        <v>#DIV/0!</v>
      </c>
      <c r="C43" s="15" t="e">
        <f>D8/B8</f>
        <v>#DIV/0!</v>
      </c>
      <c r="D43" s="15" t="e">
        <f>E8/B8</f>
        <v>#DIV/0!</v>
      </c>
      <c r="E43" s="15" t="e">
        <f>F8/B8</f>
        <v>#DIV/0!</v>
      </c>
    </row>
    <row r="44" spans="1:5" x14ac:dyDescent="0.25">
      <c r="A44" s="16" t="s">
        <v>2</v>
      </c>
      <c r="B44" s="15" t="e">
        <f>C9/B9</f>
        <v>#DIV/0!</v>
      </c>
      <c r="C44" s="15" t="e">
        <f>D9/B9</f>
        <v>#DIV/0!</v>
      </c>
      <c r="D44" s="15" t="e">
        <f>E9/B9</f>
        <v>#DIV/0!</v>
      </c>
      <c r="E44" s="15" t="e">
        <f>F9/B9</f>
        <v>#DIV/0!</v>
      </c>
    </row>
    <row r="49" spans="1:5" x14ac:dyDescent="0.25">
      <c r="A49" s="5"/>
      <c r="B49" s="7"/>
      <c r="C49" s="3"/>
      <c r="D49" s="3"/>
      <c r="E49" s="3"/>
    </row>
    <row r="50" spans="1:5" ht="15.75" thickBot="1" x14ac:dyDescent="0.3">
      <c r="A50" s="5"/>
      <c r="B50" s="5"/>
      <c r="C50" s="3"/>
      <c r="D50" s="3"/>
      <c r="E50" s="3"/>
    </row>
    <row r="51" spans="1:5" ht="36.75" customHeight="1" x14ac:dyDescent="0.25">
      <c r="A51" s="8" t="s">
        <v>23</v>
      </c>
      <c r="B51" s="9" t="s">
        <v>24</v>
      </c>
      <c r="C51" s="9" t="s">
        <v>29</v>
      </c>
      <c r="D51" s="9" t="s">
        <v>30</v>
      </c>
      <c r="E51" s="10" t="s">
        <v>31</v>
      </c>
    </row>
    <row r="52" spans="1:5" ht="69.95" customHeight="1" x14ac:dyDescent="0.25">
      <c r="A52" s="11" t="s">
        <v>1</v>
      </c>
      <c r="B52" s="26">
        <f t="shared" ref="B52:E54" si="0">C7</f>
        <v>0</v>
      </c>
      <c r="C52" s="26">
        <f t="shared" si="0"/>
        <v>0</v>
      </c>
      <c r="D52" s="26">
        <f t="shared" si="0"/>
        <v>0</v>
      </c>
      <c r="E52" s="26">
        <f t="shared" si="0"/>
        <v>0</v>
      </c>
    </row>
    <row r="53" spans="1:5" ht="69.95" customHeight="1" x14ac:dyDescent="0.25">
      <c r="A53" s="11" t="s">
        <v>22</v>
      </c>
      <c r="B53" s="26">
        <f t="shared" si="0"/>
        <v>0</v>
      </c>
      <c r="C53" s="26">
        <f t="shared" si="0"/>
        <v>0</v>
      </c>
      <c r="D53" s="26">
        <f t="shared" si="0"/>
        <v>0</v>
      </c>
      <c r="E53" s="26">
        <f t="shared" si="0"/>
        <v>0</v>
      </c>
    </row>
    <row r="54" spans="1:5" ht="69.95" customHeight="1" thickBot="1" x14ac:dyDescent="0.3">
      <c r="A54" s="12" t="s">
        <v>2</v>
      </c>
      <c r="B54" s="26">
        <f t="shared" si="0"/>
        <v>0</v>
      </c>
      <c r="C54" s="26">
        <f t="shared" si="0"/>
        <v>0</v>
      </c>
      <c r="D54" s="26">
        <f t="shared" si="0"/>
        <v>0</v>
      </c>
      <c r="E54" s="26">
        <f t="shared" si="0"/>
        <v>0</v>
      </c>
    </row>
  </sheetData>
  <dataConsolidate/>
  <pageMargins left="0.7" right="0.7" top="0.75" bottom="0.75" header="0.3" footer="0.3"/>
  <pageSetup scale="59" orientation="landscape" horizontalDpi="200" verticalDpi="20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AOI Data</vt:lpstr>
      <vt:lpstr>Empty Data 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Ziad Al Achkar</dc:creator>
  <cp:lastModifiedBy>Ziad Al Achkar</cp:lastModifiedBy>
  <cp:lastPrinted>2016-02-11T19:14:39Z</cp:lastPrinted>
  <dcterms:created xsi:type="dcterms:W3CDTF">2015-10-02T14:16:17Z</dcterms:created>
  <dcterms:modified xsi:type="dcterms:W3CDTF">2016-02-19T19:37:26Z</dcterms:modified>
</cp:coreProperties>
</file>